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1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vmar\Documents\02_DVM_INVESTIGAÇÃO_CV\13_DVM_PROJETOS_PARA_FINANCEAMENTO\02_Bio-banding_20230212\2023_2024\9999_PROJETO\"/>
    </mc:Choice>
  </mc:AlternateContent>
  <xr:revisionPtr revIDLastSave="0" documentId="13_ncr:1_{97E188EA-5748-4E4B-8EA2-7A3ED473F912}" xr6:coauthVersionLast="47" xr6:coauthVersionMax="47" xr10:uidLastSave="{00000000-0000-0000-0000-000000000000}"/>
  <bookViews>
    <workbookView xWindow="-108" yWindow="-108" windowWidth="23256" windowHeight="13896" tabRatio="643" xr2:uid="{00000000-000D-0000-FFFF-FFFF00000000}"/>
  </bookViews>
  <sheets>
    <sheet name="00_INPUT_yr_1_2_3" sheetId="2" r:id="rId1"/>
    <sheet name="01_K&amp;R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1" i="2" l="1"/>
  <c r="J2" i="2"/>
  <c r="M2" i="2"/>
  <c r="N2" i="2"/>
  <c r="P2" i="2"/>
  <c r="W2" i="2" s="1"/>
  <c r="X2" i="2" s="1"/>
  <c r="Y2" i="2" s="1"/>
  <c r="R2" i="2"/>
  <c r="C2" i="2" l="1"/>
</calcChain>
</file>

<file path=xl/sharedStrings.xml><?xml version="1.0" encoding="utf-8"?>
<sst xmlns="http://schemas.openxmlformats.org/spreadsheetml/2006/main" count="39" uniqueCount="33">
  <si>
    <t>NAME</t>
    <phoneticPr fontId="2" type="noConversion"/>
  </si>
  <si>
    <t>sex_1male_2female</t>
    <phoneticPr fontId="2" type="noConversion"/>
  </si>
  <si>
    <t>observ_day</t>
    <phoneticPr fontId="2" type="noConversion"/>
  </si>
  <si>
    <t>observ_month</t>
    <phoneticPr fontId="2" type="noConversion"/>
  </si>
  <si>
    <t>observ_yr</t>
    <phoneticPr fontId="2" type="noConversion"/>
  </si>
  <si>
    <t>birth_d</t>
    <phoneticPr fontId="2" type="noConversion"/>
  </si>
  <si>
    <t>birth_m</t>
    <phoneticPr fontId="2" type="noConversion"/>
  </si>
  <si>
    <t>birth_yr</t>
    <phoneticPr fontId="2" type="noConversion"/>
  </si>
  <si>
    <t>ch_age</t>
    <phoneticPr fontId="2" type="noConversion"/>
  </si>
  <si>
    <t>father_stature_cm</t>
    <phoneticPr fontId="2" type="noConversion"/>
  </si>
  <si>
    <t>mother_stature_cm</t>
    <phoneticPr fontId="2" type="noConversion"/>
  </si>
  <si>
    <t>midparental_stature_cm</t>
    <phoneticPr fontId="2" type="noConversion"/>
  </si>
  <si>
    <t>midparental_stature_inches</t>
    <phoneticPr fontId="2" type="noConversion"/>
  </si>
  <si>
    <t>stature_cm</t>
    <phoneticPr fontId="2" type="noConversion"/>
  </si>
  <si>
    <t>stature_inches</t>
    <phoneticPr fontId="2" type="noConversion"/>
  </si>
  <si>
    <t>body_mass_kg</t>
    <phoneticPr fontId="2" type="noConversion"/>
  </si>
  <si>
    <t>body_mass_pounds</t>
    <phoneticPr fontId="2" type="noConversion"/>
  </si>
  <si>
    <t>K&amp;R_constant</t>
  </si>
  <si>
    <t>K&amp;R_coeff_stature_inches</t>
    <phoneticPr fontId="2" type="noConversion"/>
  </si>
  <si>
    <t>K&amp;R_coeff_body_mass_pounds</t>
    <phoneticPr fontId="2" type="noConversion"/>
  </si>
  <si>
    <t>K&amp;R_coeff_midparent_stature_inches</t>
    <phoneticPr fontId="2" type="noConversion"/>
  </si>
  <si>
    <t>K&amp;R_pred_mat_stature_inches</t>
    <phoneticPr fontId="2" type="noConversion"/>
  </si>
  <si>
    <t>K&amp;R_pred_mat_stature_cm</t>
    <phoneticPr fontId="2" type="noConversion"/>
  </si>
  <si>
    <t>K&amp;R_pred_mat_stature_perc</t>
    <phoneticPr fontId="2" type="noConversion"/>
  </si>
  <si>
    <t>XXX</t>
  </si>
  <si>
    <t>Males</t>
    <phoneticPr fontId="7" type="noConversion"/>
  </si>
  <si>
    <t>FEMALES</t>
    <phoneticPr fontId="7" type="noConversion"/>
  </si>
  <si>
    <t>Chronological</t>
  </si>
  <si>
    <r>
      <t>β</t>
    </r>
    <r>
      <rPr>
        <b/>
        <vertAlign val="subscript"/>
        <sz val="12"/>
        <rFont val="Cambria"/>
        <family val="1"/>
        <charset val="238"/>
      </rPr>
      <t>0</t>
    </r>
  </si>
  <si>
    <r>
      <t xml:space="preserve">Stature </t>
    </r>
    <r>
      <rPr>
        <sz val="12"/>
        <rFont val="Cambria"/>
        <family val="1"/>
      </rPr>
      <t>(</t>
    </r>
    <r>
      <rPr>
        <i/>
        <sz val="12"/>
        <rFont val="Cambria"/>
        <family val="1"/>
        <charset val="238"/>
      </rPr>
      <t>in</t>
    </r>
    <r>
      <rPr>
        <sz val="12"/>
        <rFont val="Cambria"/>
        <family val="1"/>
      </rPr>
      <t>)</t>
    </r>
  </si>
  <si>
    <r>
      <t xml:space="preserve">Weight </t>
    </r>
    <r>
      <rPr>
        <sz val="12"/>
        <rFont val="Cambria"/>
        <family val="1"/>
      </rPr>
      <t>(</t>
    </r>
    <r>
      <rPr>
        <i/>
        <sz val="12"/>
        <rFont val="Cambria"/>
        <family val="1"/>
        <charset val="238"/>
      </rPr>
      <t>lb</t>
    </r>
    <r>
      <rPr>
        <sz val="12"/>
        <rFont val="Cambria"/>
        <family val="1"/>
      </rPr>
      <t>)</t>
    </r>
  </si>
  <si>
    <r>
      <t xml:space="preserve">Midparent Stature </t>
    </r>
    <r>
      <rPr>
        <sz val="12"/>
        <rFont val="Cambria"/>
        <family val="1"/>
      </rPr>
      <t>(</t>
    </r>
    <r>
      <rPr>
        <i/>
        <sz val="12"/>
        <rFont val="Cambria"/>
        <family val="1"/>
        <charset val="238"/>
      </rPr>
      <t>in</t>
    </r>
    <r>
      <rPr>
        <sz val="12"/>
        <rFont val="Cambria"/>
        <family val="1"/>
      </rPr>
      <t>)</t>
    </r>
  </si>
  <si>
    <t>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</si>
</sst>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"/>
    <numFmt numFmtId="166" formatCode="0.00000"/>
    <numFmt numFmtId="167" formatCode="0.000000"/>
  </numFmts>
  <fonts count="18">
    <font>
      <sz val="10"/>
      <name val="Verdana"/>
    </font>
    <font>
      <sz val="10"/>
      <name val="Cambria"/>
      <family val="1"/>
    </font>
    <font>
      <sz val="8"/>
      <name val="Verdana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color indexed="8"/>
      <name val="Cambria"/>
      <family val="1"/>
    </font>
    <font>
      <sz val="8"/>
      <name val="Cambria"/>
      <family val="1"/>
    </font>
    <font>
      <sz val="10"/>
      <color indexed="9"/>
      <name val="Cambria"/>
      <family val="1"/>
    </font>
    <font>
      <sz val="12"/>
      <color indexed="8"/>
      <name val="Cambria"/>
      <family val="1"/>
    </font>
    <font>
      <sz val="12"/>
      <color indexed="9"/>
      <name val="Cambria"/>
      <family val="1"/>
    </font>
    <font>
      <sz val="12"/>
      <name val="Cambria"/>
      <family val="1"/>
    </font>
    <font>
      <b/>
      <sz val="12"/>
      <name val="Cambria"/>
      <family val="1"/>
      <charset val="238"/>
    </font>
    <font>
      <b/>
      <vertAlign val="subscript"/>
      <sz val="12"/>
      <name val="Cambria"/>
      <family val="1"/>
      <charset val="238"/>
    </font>
    <font>
      <i/>
      <sz val="12"/>
      <name val="Cambria"/>
      <family val="1"/>
      <charset val="238"/>
    </font>
    <font>
      <u/>
      <sz val="10"/>
      <color indexed="12"/>
      <name val="Verdana"/>
      <family val="2"/>
      <charset val="238"/>
    </font>
    <font>
      <u/>
      <sz val="10"/>
      <color indexed="20"/>
      <name val="Verdana"/>
      <family val="2"/>
      <charset val="238"/>
    </font>
    <font>
      <sz val="1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5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38">
    <xf numFmtId="0" fontId="0" fillId="0" borderId="0" xfId="0"/>
    <xf numFmtId="0" fontId="9" fillId="0" borderId="0" xfId="0" applyFont="1"/>
    <xf numFmtId="0" fontId="10" fillId="2" borderId="0" xfId="0" applyFont="1" applyFill="1"/>
    <xf numFmtId="0" fontId="11" fillId="0" borderId="0" xfId="0" applyFont="1"/>
    <xf numFmtId="0" fontId="12" fillId="0" borderId="1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8" fillId="2" borderId="8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1" fontId="17" fillId="0" borderId="0" xfId="0" applyNumberFormat="1" applyFont="1" applyAlignment="1">
      <alignment horizontal="center"/>
    </xf>
    <xf numFmtId="0" fontId="17" fillId="0" borderId="0" xfId="0" applyFont="1"/>
    <xf numFmtId="1" fontId="8" fillId="2" borderId="8" xfId="0" applyNumberFormat="1" applyFont="1" applyFill="1" applyBorder="1" applyAlignment="1">
      <alignment horizontal="center"/>
    </xf>
    <xf numFmtId="1" fontId="6" fillId="0" borderId="8" xfId="5" applyNumberFormat="1" applyFont="1" applyBorder="1" applyAlignment="1">
      <alignment horizontal="center"/>
    </xf>
    <xf numFmtId="164" fontId="8" fillId="2" borderId="8" xfId="0" applyNumberFormat="1" applyFont="1" applyFill="1" applyBorder="1" applyAlignment="1">
      <alignment horizontal="center"/>
    </xf>
    <xf numFmtId="164" fontId="6" fillId="0" borderId="8" xfId="5" applyNumberFormat="1" applyFont="1" applyBorder="1" applyAlignment="1">
      <alignment horizontal="center"/>
    </xf>
    <xf numFmtId="0" fontId="8" fillId="2" borderId="8" xfId="0" applyFont="1" applyFill="1" applyBorder="1"/>
    <xf numFmtId="0" fontId="8" fillId="2" borderId="8" xfId="0" applyFont="1" applyFill="1" applyBorder="1" applyAlignment="1">
      <alignment horizontal="center" wrapText="1"/>
    </xf>
    <xf numFmtId="0" fontId="1" fillId="0" borderId="8" xfId="0" applyFont="1" applyBorder="1"/>
    <xf numFmtId="0" fontId="12" fillId="0" borderId="7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" fillId="0" borderId="8" xfId="5" applyFont="1" applyBorder="1" applyAlignment="1">
      <alignment horizontal="center"/>
    </xf>
    <xf numFmtId="2" fontId="8" fillId="2" borderId="8" xfId="0" applyNumberFormat="1" applyFont="1" applyFill="1" applyBorder="1" applyAlignment="1">
      <alignment horizontal="center"/>
    </xf>
    <xf numFmtId="165" fontId="1" fillId="0" borderId="8" xfId="0" applyNumberFormat="1" applyFont="1" applyBorder="1" applyAlignment="1">
      <alignment horizontal="center" wrapText="1"/>
    </xf>
    <xf numFmtId="166" fontId="1" fillId="0" borderId="8" xfId="0" applyNumberFormat="1" applyFont="1" applyBorder="1" applyAlignment="1">
      <alignment horizontal="center" wrapText="1"/>
    </xf>
    <xf numFmtId="167" fontId="1" fillId="0" borderId="8" xfId="0" applyNumberFormat="1" applyFont="1" applyBorder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</cellXfs>
  <cellStyles count="9">
    <cellStyle name="Hiperligação" xfId="7" builtinId="8" hidden="1"/>
    <cellStyle name="Hiperligação Visitada" xfId="8" builtinId="9" hidden="1"/>
    <cellStyle name="Normal" xfId="0" builtinId="0"/>
    <cellStyle name="Normal 15" xfId="1" xr:uid="{00000000-0005-0000-0000-000003000000}"/>
    <cellStyle name="Normal 16" xfId="2" xr:uid="{00000000-0005-0000-0000-000004000000}"/>
    <cellStyle name="Normal 17" xfId="3" xr:uid="{00000000-0005-0000-0000-000005000000}"/>
    <cellStyle name="Normal 18" xfId="4" xr:uid="{00000000-0005-0000-0000-000006000000}"/>
    <cellStyle name="Normal 2" xfId="5" xr:uid="{00000000-0005-0000-0000-000007000000}"/>
    <cellStyle name="Normal 2 2" xfId="6" xr:uid="{00000000-0005-0000-0000-000008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1:Y3"/>
  <sheetViews>
    <sheetView tabSelected="1" topLeftCell="G1" zoomScale="95" zoomScaleNormal="115" zoomScalePageLayoutView="115" workbookViewId="0">
      <selection activeCell="G2" sqref="G2"/>
    </sheetView>
  </sheetViews>
  <sheetFormatPr defaultColWidth="13.5" defaultRowHeight="19.899999999999999" customHeight="1"/>
  <cols>
    <col min="1" max="1" width="14.5" style="16" bestFit="1" customWidth="1"/>
    <col min="2" max="2" width="12.875" style="14" bestFit="1" customWidth="1"/>
    <col min="3" max="3" width="6.375" style="14" bestFit="1" customWidth="1"/>
    <col min="4" max="6" width="11.625" style="15" customWidth="1"/>
    <col min="7" max="9" width="11.625" style="13" customWidth="1"/>
    <col min="10" max="10" width="6" style="13" bestFit="1" customWidth="1"/>
    <col min="11" max="11" width="14.125" style="13" bestFit="1" customWidth="1"/>
    <col min="12" max="12" width="15.375" style="13" bestFit="1" customWidth="1"/>
    <col min="13" max="13" width="18.625" style="13" bestFit="1" customWidth="1"/>
    <col min="14" max="14" width="21.375" style="13" bestFit="1" customWidth="1"/>
    <col min="15" max="15" width="9.125" style="13" bestFit="1" customWidth="1"/>
    <col min="16" max="16" width="11.625" style="13" bestFit="1" customWidth="1"/>
    <col min="17" max="17" width="11.5" style="13" bestFit="1" customWidth="1"/>
    <col min="18" max="18" width="15.125" style="13" bestFit="1" customWidth="1"/>
    <col min="19" max="19" width="11.375" style="13" bestFit="1" customWidth="1"/>
    <col min="20" max="20" width="19.875" style="13" bestFit="1" customWidth="1"/>
    <col min="21" max="21" width="23.375" style="13" bestFit="1" customWidth="1"/>
    <col min="22" max="22" width="28.125" style="13" bestFit="1" customWidth="1"/>
    <col min="23" max="23" width="23.125" style="13" bestFit="1" customWidth="1"/>
    <col min="24" max="24" width="20.5" style="13" bestFit="1" customWidth="1"/>
    <col min="25" max="25" width="21.5" style="13" bestFit="1" customWidth="1"/>
    <col min="26" max="16384" width="13.5" style="13"/>
  </cols>
  <sheetData>
    <row r="1" spans="1:25" ht="19.899999999999999" customHeight="1">
      <c r="A1" s="21" t="s">
        <v>0</v>
      </c>
      <c r="B1" s="12" t="s">
        <v>1</v>
      </c>
      <c r="C1" s="12" t="str">
        <f t="shared" ref="C1" si="0">J1</f>
        <v>ch_age</v>
      </c>
      <c r="D1" s="17" t="s">
        <v>2</v>
      </c>
      <c r="E1" s="17" t="s">
        <v>3</v>
      </c>
      <c r="F1" s="17" t="s">
        <v>4</v>
      </c>
      <c r="G1" s="12" t="s">
        <v>5</v>
      </c>
      <c r="H1" s="12" t="s">
        <v>6</v>
      </c>
      <c r="I1" s="12" t="s">
        <v>7</v>
      </c>
      <c r="J1" s="12" t="s">
        <v>8</v>
      </c>
      <c r="K1" s="12" t="s">
        <v>9</v>
      </c>
      <c r="L1" s="12" t="s">
        <v>10</v>
      </c>
      <c r="M1" s="12" t="s">
        <v>11</v>
      </c>
      <c r="N1" s="12" t="s">
        <v>12</v>
      </c>
      <c r="O1" s="12" t="s">
        <v>13</v>
      </c>
      <c r="P1" s="12" t="s">
        <v>14</v>
      </c>
      <c r="Q1" s="12" t="s">
        <v>15</v>
      </c>
      <c r="R1" s="12" t="s">
        <v>16</v>
      </c>
      <c r="S1" s="22" t="s">
        <v>17</v>
      </c>
      <c r="T1" s="22" t="s">
        <v>18</v>
      </c>
      <c r="U1" s="22" t="s">
        <v>19</v>
      </c>
      <c r="V1" s="22" t="s">
        <v>20</v>
      </c>
      <c r="W1" s="12" t="s">
        <v>21</v>
      </c>
      <c r="X1" s="12" t="s">
        <v>22</v>
      </c>
      <c r="Y1" s="12" t="s">
        <v>23</v>
      </c>
    </row>
    <row r="2" spans="1:25" ht="19.899999999999999" customHeight="1">
      <c r="A2" s="23" t="s">
        <v>24</v>
      </c>
      <c r="B2" s="28">
        <v>2</v>
      </c>
      <c r="C2" s="29">
        <f>J2</f>
        <v>9.0273822562979191</v>
      </c>
      <c r="D2" s="28">
        <v>25</v>
      </c>
      <c r="E2" s="28">
        <v>10</v>
      </c>
      <c r="F2" s="28">
        <v>2018</v>
      </c>
      <c r="G2" s="28">
        <v>15</v>
      </c>
      <c r="H2" s="28">
        <v>10</v>
      </c>
      <c r="I2" s="28">
        <v>2009</v>
      </c>
      <c r="J2" s="29">
        <f t="shared" ref="J2" si="1">((F2-I2)*365.2+(E2-H2)*30.5+(D2-G2))/365.2</f>
        <v>9.0273822562979191</v>
      </c>
      <c r="K2" s="18">
        <v>177</v>
      </c>
      <c r="L2" s="18">
        <v>170</v>
      </c>
      <c r="M2" s="19">
        <f t="shared" ref="M2" si="2">(K2+L2)/2</f>
        <v>173.5</v>
      </c>
      <c r="N2" s="29">
        <f t="shared" ref="N2" si="3">M2*0.39370079</f>
        <v>68.307087065000005</v>
      </c>
      <c r="O2" s="20">
        <v>140.69999999999999</v>
      </c>
      <c r="P2" s="29">
        <f t="shared" ref="P2" si="4">O2*0.39370079</f>
        <v>55.393701153000002</v>
      </c>
      <c r="Q2" s="20">
        <v>30.7</v>
      </c>
      <c r="R2" s="19">
        <f t="shared" ref="R2" si="5">Q2*2.2046226</f>
        <v>67.681913819999991</v>
      </c>
      <c r="S2" s="30">
        <v>-1.8709800000000001</v>
      </c>
      <c r="T2" s="31">
        <v>0.96020000000000005</v>
      </c>
      <c r="U2" s="32">
        <v>-9.0440000000000006E-2</v>
      </c>
      <c r="V2" s="31">
        <v>0.33290999999999998</v>
      </c>
      <c r="W2" s="29">
        <f>S2+T2*P2+U2*R2+V2*N2</f>
        <v>67.937011916038955</v>
      </c>
      <c r="X2" s="19">
        <f t="shared" ref="X2" si="6">W2/0.39370079</f>
        <v>172.56000912784287</v>
      </c>
      <c r="Y2" s="19">
        <f>(O2/X2)*100</f>
        <v>81.536852432454921</v>
      </c>
    </row>
    <row r="3" spans="1:25" ht="19.899999999999999" customHeight="1">
      <c r="A3" s="33"/>
      <c r="B3" s="34"/>
      <c r="C3" s="34"/>
      <c r="D3" s="35"/>
      <c r="E3" s="35"/>
      <c r="F3" s="35"/>
      <c r="G3" s="36"/>
      <c r="H3" s="36"/>
      <c r="I3" s="36"/>
      <c r="J3" s="37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</row>
  </sheetData>
  <sortState xmlns:xlrd2="http://schemas.microsoft.com/office/spreadsheetml/2017/richdata2" ref="A2:Y3">
    <sortCondition ref="C2:C3"/>
  </sortState>
  <phoneticPr fontId="2" type="noConversion"/>
  <pageMargins left="0.75" right="0.75" top="1" bottom="1" header="0.5" footer="0.5"/>
  <pageSetup paperSize="9" orientation="portrait" horizontalDpi="360" verticalDpi="360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/>
  <dimension ref="A1:K31"/>
  <sheetViews>
    <sheetView workbookViewId="0">
      <selection activeCell="K14" sqref="K14"/>
    </sheetView>
  </sheetViews>
  <sheetFormatPr defaultColWidth="15.625" defaultRowHeight="19.899999999999999" customHeight="1"/>
  <cols>
    <col min="1" max="5" width="15.625" style="3"/>
    <col min="6" max="6" width="6.375" style="3" customWidth="1"/>
    <col min="7" max="16384" width="15.625" style="3"/>
  </cols>
  <sheetData>
    <row r="1" spans="1:11" ht="19.899999999999999" customHeight="1" thickBot="1">
      <c r="A1" s="2" t="s">
        <v>25</v>
      </c>
      <c r="B1" s="2"/>
      <c r="C1" s="2"/>
      <c r="D1" s="2"/>
      <c r="E1" s="2"/>
      <c r="F1" s="1"/>
      <c r="G1" s="2" t="s">
        <v>26</v>
      </c>
      <c r="H1" s="2"/>
      <c r="I1" s="2"/>
      <c r="J1" s="2"/>
      <c r="K1" s="2"/>
    </row>
    <row r="2" spans="1:11" ht="19.899999999999999" customHeight="1">
      <c r="A2" s="4" t="s">
        <v>27</v>
      </c>
      <c r="B2" s="24" t="s">
        <v>28</v>
      </c>
      <c r="C2" s="24" t="s">
        <v>29</v>
      </c>
      <c r="D2" s="24" t="s">
        <v>30</v>
      </c>
      <c r="E2" s="26" t="s">
        <v>31</v>
      </c>
      <c r="F2" s="1"/>
      <c r="G2" s="4" t="s">
        <v>27</v>
      </c>
      <c r="H2" s="24" t="s">
        <v>28</v>
      </c>
      <c r="I2" s="24" t="s">
        <v>29</v>
      </c>
      <c r="J2" s="24" t="s">
        <v>30</v>
      </c>
      <c r="K2" s="26" t="s">
        <v>31</v>
      </c>
    </row>
    <row r="3" spans="1:11" ht="19.899999999999999" customHeight="1" thickBot="1">
      <c r="A3" s="5" t="s">
        <v>32</v>
      </c>
      <c r="B3" s="25"/>
      <c r="C3" s="25"/>
      <c r="D3" s="25"/>
      <c r="E3" s="27"/>
      <c r="F3" s="1"/>
      <c r="G3" s="5" t="s">
        <v>32</v>
      </c>
      <c r="H3" s="25"/>
      <c r="I3" s="25"/>
      <c r="J3" s="25"/>
      <c r="K3" s="27"/>
    </row>
    <row r="4" spans="1:11" ht="19.899999999999999" customHeight="1">
      <c r="A4" s="6">
        <v>4</v>
      </c>
      <c r="B4" s="7">
        <v>-10.2567</v>
      </c>
      <c r="C4" s="7">
        <v>1.2381200000000001</v>
      </c>
      <c r="D4" s="8">
        <v>-8.7234999999999993E-2</v>
      </c>
      <c r="E4" s="8">
        <v>0.50285999999999997</v>
      </c>
      <c r="F4" s="1"/>
      <c r="G4" s="6">
        <v>4</v>
      </c>
      <c r="H4" s="7">
        <v>-8.1325000000000003</v>
      </c>
      <c r="I4" s="7">
        <v>1.2476799999999999</v>
      </c>
      <c r="J4" s="8">
        <v>-0.19434999999999999</v>
      </c>
      <c r="K4" s="8">
        <v>0.44774000000000003</v>
      </c>
    </row>
    <row r="5" spans="1:11" ht="19.899999999999999" customHeight="1">
      <c r="A5" s="9">
        <v>4.5</v>
      </c>
      <c r="B5" s="8">
        <v>-10.718999999999999</v>
      </c>
      <c r="C5" s="8">
        <v>1.15964</v>
      </c>
      <c r="D5" s="8">
        <v>-7.4454000000000006E-2</v>
      </c>
      <c r="E5" s="8">
        <v>0.52886999999999995</v>
      </c>
      <c r="F5" s="1"/>
      <c r="G5" s="9">
        <v>4.5</v>
      </c>
      <c r="H5" s="8">
        <v>-6.4765600000000001</v>
      </c>
      <c r="I5" s="8">
        <v>1.22177</v>
      </c>
      <c r="J5" s="8">
        <v>-0.18551899999999999</v>
      </c>
      <c r="K5" s="8">
        <v>0.41381000000000001</v>
      </c>
    </row>
    <row r="6" spans="1:11" ht="19.899999999999999" customHeight="1">
      <c r="A6" s="9">
        <v>5</v>
      </c>
      <c r="B6" s="8">
        <v>-11.0213</v>
      </c>
      <c r="C6" s="8">
        <v>1.1067400000000001</v>
      </c>
      <c r="D6" s="8">
        <v>-6.4778000000000002E-2</v>
      </c>
      <c r="E6" s="8">
        <v>0.53918999999999995</v>
      </c>
      <c r="F6" s="1"/>
      <c r="G6" s="9">
        <v>5</v>
      </c>
      <c r="H6" s="8">
        <v>-5.1358300000000003</v>
      </c>
      <c r="I6" s="8">
        <v>1.1993199999999999</v>
      </c>
      <c r="J6" s="8">
        <v>-0.17552999999999999</v>
      </c>
      <c r="K6" s="8">
        <v>0.38467000000000001</v>
      </c>
    </row>
    <row r="7" spans="1:11" ht="19.899999999999999" customHeight="1">
      <c r="A7" s="9">
        <v>5.5</v>
      </c>
      <c r="B7" s="8">
        <v>-11.1556</v>
      </c>
      <c r="C7" s="8">
        <v>1.0748</v>
      </c>
      <c r="D7" s="8">
        <v>-5.7759999999999999E-2</v>
      </c>
      <c r="E7" s="8">
        <v>0.53691</v>
      </c>
      <c r="F7" s="1"/>
      <c r="G7" s="9">
        <v>5.5</v>
      </c>
      <c r="H7" s="8">
        <v>-4.1379099999999998</v>
      </c>
      <c r="I7" s="8">
        <v>1.1788000000000001</v>
      </c>
      <c r="J7" s="8">
        <v>-0.16483999999999999</v>
      </c>
      <c r="K7" s="8">
        <v>0.36038999999999999</v>
      </c>
    </row>
    <row r="8" spans="1:11" ht="19.899999999999999" customHeight="1">
      <c r="A8" s="9">
        <v>6</v>
      </c>
      <c r="B8" s="8">
        <v>-11.113799999999999</v>
      </c>
      <c r="C8" s="8">
        <v>1.0592299999999999</v>
      </c>
      <c r="D8" s="8">
        <v>-5.2947000000000001E-2</v>
      </c>
      <c r="E8" s="8">
        <v>0.52512999999999999</v>
      </c>
      <c r="F8" s="1"/>
      <c r="G8" s="9">
        <v>6</v>
      </c>
      <c r="H8" s="8">
        <v>-3.5103900000000001</v>
      </c>
      <c r="I8" s="8">
        <v>1.15866</v>
      </c>
      <c r="J8" s="8">
        <v>-0.154</v>
      </c>
      <c r="K8" s="8">
        <v>0.34105000000000002</v>
      </c>
    </row>
    <row r="9" spans="1:11" ht="19.899999999999999" customHeight="1">
      <c r="A9" s="9">
        <v>6.5</v>
      </c>
      <c r="B9" s="8">
        <v>-11.0221</v>
      </c>
      <c r="C9" s="8">
        <v>1.05542</v>
      </c>
      <c r="D9" s="8">
        <v>-4.9891999999999999E-2</v>
      </c>
      <c r="E9" s="8">
        <v>0.50692000000000004</v>
      </c>
      <c r="F9" s="1"/>
      <c r="G9" s="9">
        <v>6.5</v>
      </c>
      <c r="H9" s="8">
        <v>-3.1432199999999999</v>
      </c>
      <c r="I9" s="8">
        <v>1.13737</v>
      </c>
      <c r="J9" s="8">
        <v>-0.14294000000000001</v>
      </c>
      <c r="K9" s="8">
        <v>0.32672000000000001</v>
      </c>
    </row>
    <row r="10" spans="1:11" ht="19.899999999999999" customHeight="1">
      <c r="A10" s="9">
        <v>7</v>
      </c>
      <c r="B10" s="8">
        <v>-10.9984</v>
      </c>
      <c r="C10" s="8">
        <v>1.05877</v>
      </c>
      <c r="D10" s="8">
        <v>-4.8143999999999999E-2</v>
      </c>
      <c r="E10" s="8">
        <v>0.48537999999999998</v>
      </c>
      <c r="F10" s="1"/>
      <c r="G10" s="9">
        <v>7</v>
      </c>
      <c r="H10" s="8">
        <v>-2.8764500000000002</v>
      </c>
      <c r="I10" s="8">
        <v>1.1134200000000001</v>
      </c>
      <c r="J10" s="8">
        <v>-0.13184000000000001</v>
      </c>
      <c r="K10" s="8">
        <v>0.31747999999999998</v>
      </c>
    </row>
    <row r="11" spans="1:11" ht="19.899999999999999" customHeight="1">
      <c r="A11" s="9">
        <v>7.5</v>
      </c>
      <c r="B11" s="8">
        <v>-11.0214</v>
      </c>
      <c r="C11" s="8">
        <v>1.06467</v>
      </c>
      <c r="D11" s="8">
        <v>-4.7255999999999999E-2</v>
      </c>
      <c r="E11" s="8">
        <v>0.46361000000000002</v>
      </c>
      <c r="F11" s="1"/>
      <c r="G11" s="9">
        <v>7.5</v>
      </c>
      <c r="H11" s="8">
        <v>-2.6629100000000001</v>
      </c>
      <c r="I11" s="8">
        <v>1.08525</v>
      </c>
      <c r="J11" s="8">
        <v>-0.12086</v>
      </c>
      <c r="K11" s="8">
        <v>0.31340000000000001</v>
      </c>
    </row>
    <row r="12" spans="1:11" ht="19.899999999999999" customHeight="1">
      <c r="A12" s="9">
        <v>8</v>
      </c>
      <c r="B12" s="8">
        <v>-11.069599999999999</v>
      </c>
      <c r="C12" s="8">
        <v>1.06853</v>
      </c>
      <c r="D12" s="8">
        <v>-4.6778E-2</v>
      </c>
      <c r="E12" s="8">
        <v>0.44468999999999997</v>
      </c>
      <c r="F12" s="1"/>
      <c r="G12" s="9">
        <v>8</v>
      </c>
      <c r="H12" s="8">
        <v>-2.4555899999999999</v>
      </c>
      <c r="I12" s="8">
        <v>1.05135</v>
      </c>
      <c r="J12" s="8">
        <v>-0.11019</v>
      </c>
      <c r="K12" s="8">
        <v>0.31457000000000002</v>
      </c>
    </row>
    <row r="13" spans="1:11" ht="19.899999999999999" customHeight="1">
      <c r="A13" s="9">
        <v>8.5</v>
      </c>
      <c r="B13" s="8">
        <v>-11.122</v>
      </c>
      <c r="C13" s="8">
        <v>1.06572</v>
      </c>
      <c r="D13" s="8">
        <v>-4.6260999999999997E-2</v>
      </c>
      <c r="E13" s="8">
        <v>0.43170999999999998</v>
      </c>
      <c r="F13" s="1"/>
      <c r="G13" s="9">
        <v>8.5</v>
      </c>
      <c r="H13" s="8">
        <v>-2.2072799999999999</v>
      </c>
      <c r="I13" s="8">
        <v>1.0101800000000001</v>
      </c>
      <c r="J13" s="8">
        <v>-9.9989999999999996E-2</v>
      </c>
      <c r="K13" s="8">
        <v>0.32105</v>
      </c>
    </row>
    <row r="14" spans="1:11" ht="19.899999999999999" customHeight="1">
      <c r="A14" s="9">
        <v>9</v>
      </c>
      <c r="B14" s="8">
        <v>-11.1571</v>
      </c>
      <c r="C14" s="8">
        <v>1.05166</v>
      </c>
      <c r="D14" s="8">
        <v>-4.5254000000000003E-2</v>
      </c>
      <c r="E14" s="8">
        <v>0.42775999999999997</v>
      </c>
      <c r="F14" s="1"/>
      <c r="G14" s="9">
        <v>9</v>
      </c>
      <c r="H14" s="8">
        <v>-1.8709800000000001</v>
      </c>
      <c r="I14" s="8">
        <v>0.96020000000000005</v>
      </c>
      <c r="J14" s="8">
        <v>-9.0440000000000006E-2</v>
      </c>
      <c r="K14" s="8">
        <v>0.33290999999999998</v>
      </c>
    </row>
    <row r="15" spans="1:11" ht="19.899999999999999" customHeight="1">
      <c r="A15" s="9">
        <v>9.5</v>
      </c>
      <c r="B15" s="8">
        <v>-11.140499999999999</v>
      </c>
      <c r="C15" s="8">
        <v>1.0217400000000001</v>
      </c>
      <c r="D15" s="8">
        <v>-4.3311000000000002E-2</v>
      </c>
      <c r="E15" s="8">
        <v>0.43592999999999998</v>
      </c>
      <c r="F15" s="1"/>
      <c r="G15" s="9">
        <v>9.5</v>
      </c>
      <c r="H15" s="8">
        <v>-1.0632999999999999</v>
      </c>
      <c r="I15" s="8">
        <v>0.89988999999999997</v>
      </c>
      <c r="J15" s="8">
        <v>-8.1710000000000005E-2</v>
      </c>
      <c r="K15" s="8">
        <v>0.35025000000000001</v>
      </c>
    </row>
    <row r="16" spans="1:11" ht="19.899999999999999" customHeight="1">
      <c r="A16" s="9">
        <v>10</v>
      </c>
      <c r="B16" s="8">
        <v>-11.038</v>
      </c>
      <c r="C16" s="8">
        <v>0.97135000000000005</v>
      </c>
      <c r="D16" s="8">
        <v>-3.9981000000000003E-2</v>
      </c>
      <c r="E16" s="8">
        <v>0.45932000000000001</v>
      </c>
      <c r="F16" s="1"/>
      <c r="G16" s="9">
        <v>10</v>
      </c>
      <c r="H16" s="8">
        <v>0.33467999999999998</v>
      </c>
      <c r="I16" s="8">
        <v>0.82770999999999995</v>
      </c>
      <c r="J16" s="8">
        <v>-7.3969999999999994E-2</v>
      </c>
      <c r="K16" s="8">
        <v>0.37312000000000001</v>
      </c>
    </row>
    <row r="17" spans="1:11" ht="19.899999999999999" customHeight="1">
      <c r="A17" s="9">
        <v>10.5</v>
      </c>
      <c r="B17" s="8">
        <v>-10.8286</v>
      </c>
      <c r="C17" s="8">
        <v>0.89588999999999996</v>
      </c>
      <c r="D17" s="8">
        <v>-3.4813999999999998E-2</v>
      </c>
      <c r="E17" s="8">
        <v>0.50100999999999996</v>
      </c>
      <c r="F17" s="1"/>
      <c r="G17" s="9">
        <v>10.5</v>
      </c>
      <c r="H17" s="8">
        <v>1.97366</v>
      </c>
      <c r="I17" s="8">
        <v>0.74212999999999996</v>
      </c>
      <c r="J17" s="8">
        <v>-6.7390000000000005E-2</v>
      </c>
      <c r="K17" s="8">
        <v>0.40161000000000002</v>
      </c>
    </row>
    <row r="18" spans="1:11" ht="19.899999999999999" customHeight="1">
      <c r="A18" s="9">
        <v>11</v>
      </c>
      <c r="B18" s="8">
        <v>-10.4917</v>
      </c>
      <c r="C18" s="8">
        <v>0.81238999999999995</v>
      </c>
      <c r="D18" s="8">
        <v>-2.9049999999999999E-2</v>
      </c>
      <c r="E18" s="8">
        <v>0.54781000000000002</v>
      </c>
      <c r="F18" s="1"/>
      <c r="G18" s="9">
        <v>11</v>
      </c>
      <c r="H18" s="8">
        <v>3.5043600000000001</v>
      </c>
      <c r="I18" s="8">
        <v>0.67173000000000005</v>
      </c>
      <c r="J18" s="8">
        <v>-6.1359999999999998E-2</v>
      </c>
      <c r="K18" s="8">
        <v>0.42042000000000002</v>
      </c>
    </row>
    <row r="19" spans="1:11" ht="19.899999999999999" customHeight="1">
      <c r="A19" s="9">
        <v>11.5</v>
      </c>
      <c r="B19" s="8">
        <v>-10.006500000000001</v>
      </c>
      <c r="C19" s="8">
        <v>0.74134</v>
      </c>
      <c r="D19" s="8">
        <v>-2.4167000000000001E-2</v>
      </c>
      <c r="E19" s="8">
        <v>0.58409</v>
      </c>
      <c r="F19" s="1"/>
      <c r="G19" s="9">
        <v>11.5</v>
      </c>
      <c r="H19" s="8">
        <v>4.5774699999999999</v>
      </c>
      <c r="I19" s="8">
        <v>0.64149999999999996</v>
      </c>
      <c r="J19" s="8">
        <v>-5.518E-2</v>
      </c>
      <c r="K19" s="8">
        <v>0.41686000000000001</v>
      </c>
    </row>
    <row r="20" spans="1:11" ht="19.899999999999999" customHeight="1">
      <c r="A20" s="9">
        <v>12</v>
      </c>
      <c r="B20" s="8">
        <v>-9.3522000000000034</v>
      </c>
      <c r="C20" s="8">
        <v>0.68325000000000002</v>
      </c>
      <c r="D20" s="8">
        <v>-2.0076E-2</v>
      </c>
      <c r="E20" s="8">
        <v>0.60926999999999998</v>
      </c>
      <c r="F20" s="1"/>
      <c r="G20" s="9">
        <v>12</v>
      </c>
      <c r="H20" s="8">
        <v>4.8436500000000002</v>
      </c>
      <c r="I20" s="8">
        <v>0.64451999999999998</v>
      </c>
      <c r="J20" s="8">
        <v>-4.8939999999999997E-2</v>
      </c>
      <c r="K20" s="8">
        <v>0.39489999999999997</v>
      </c>
    </row>
    <row r="21" spans="1:11" ht="19.899999999999999" customHeight="1">
      <c r="A21" s="9">
        <v>12.5</v>
      </c>
      <c r="B21" s="8">
        <v>-8.6055000000000028</v>
      </c>
      <c r="C21" s="8">
        <v>0.63868999999999998</v>
      </c>
      <c r="D21" s="8">
        <v>-1.6681000000000001E-2</v>
      </c>
      <c r="E21" s="8">
        <v>0.62278999999999995</v>
      </c>
      <c r="F21" s="1"/>
      <c r="G21" s="9">
        <v>12.5</v>
      </c>
      <c r="H21" s="8">
        <v>4.2786900000000001</v>
      </c>
      <c r="I21" s="8">
        <v>0.67386000000000001</v>
      </c>
      <c r="J21" s="8">
        <v>-4.2720000000000001E-2</v>
      </c>
      <c r="K21" s="8">
        <v>0.35849999999999999</v>
      </c>
    </row>
    <row r="22" spans="1:11" ht="19.899999999999999" customHeight="1">
      <c r="A22" s="9">
        <v>13</v>
      </c>
      <c r="B22" s="8">
        <v>-7.8632</v>
      </c>
      <c r="C22" s="8">
        <v>0.60818000000000005</v>
      </c>
      <c r="D22" s="8">
        <v>-1.3894999999999999E-2</v>
      </c>
      <c r="E22" s="8">
        <v>0.62407000000000001</v>
      </c>
      <c r="F22" s="1"/>
      <c r="G22" s="9">
        <v>13</v>
      </c>
      <c r="H22" s="8">
        <v>3.2141700000000002</v>
      </c>
      <c r="I22" s="8">
        <v>0.72260000000000002</v>
      </c>
      <c r="J22" s="8">
        <v>-3.6609999999999997E-2</v>
      </c>
      <c r="K22" s="8">
        <v>0.31163000000000002</v>
      </c>
    </row>
    <row r="23" spans="1:11" ht="19.899999999999999" customHeight="1">
      <c r="A23" s="9">
        <v>13.5</v>
      </c>
      <c r="B23" s="8">
        <v>-7.1348000000000003</v>
      </c>
      <c r="C23" s="8">
        <v>0.59228000000000003</v>
      </c>
      <c r="D23" s="8">
        <v>-1.1624000000000001E-2</v>
      </c>
      <c r="E23" s="8">
        <v>0.61253000000000002</v>
      </c>
      <c r="F23" s="1"/>
      <c r="G23" s="9">
        <v>13.5</v>
      </c>
      <c r="H23" s="8">
        <v>1.83456</v>
      </c>
      <c r="I23" s="8">
        <v>0.78383000000000003</v>
      </c>
      <c r="J23" s="8">
        <v>-3.0669999999999999E-2</v>
      </c>
      <c r="K23" s="8">
        <v>0.25825999999999999</v>
      </c>
    </row>
    <row r="24" spans="1:11" ht="19.899999999999999" customHeight="1">
      <c r="A24" s="9">
        <v>14</v>
      </c>
      <c r="B24" s="8">
        <v>-6.4298999999999999</v>
      </c>
      <c r="C24" s="8">
        <v>0.59150999999999998</v>
      </c>
      <c r="D24" s="8">
        <v>-9.776E-3</v>
      </c>
      <c r="E24" s="8">
        <v>0.58762000000000003</v>
      </c>
      <c r="F24" s="1"/>
      <c r="G24" s="9">
        <v>14</v>
      </c>
      <c r="H24" s="8">
        <v>0.32424999999999998</v>
      </c>
      <c r="I24" s="8">
        <v>0.85062000000000004</v>
      </c>
      <c r="J24" s="8">
        <v>-2.5000000000000001E-2</v>
      </c>
      <c r="K24" s="8">
        <v>0.20235</v>
      </c>
    </row>
    <row r="25" spans="1:11" ht="19.899999999999999" customHeight="1">
      <c r="A25" s="9">
        <v>14.5</v>
      </c>
      <c r="B25" s="8">
        <v>-5.7577999999999996</v>
      </c>
      <c r="C25" s="8">
        <v>0.60643000000000002</v>
      </c>
      <c r="D25" s="8">
        <v>-8.2609999999999992E-3</v>
      </c>
      <c r="E25" s="8">
        <v>0.54874999999999996</v>
      </c>
      <c r="F25" s="1"/>
      <c r="G25" s="9">
        <v>14.5</v>
      </c>
      <c r="H25" s="8">
        <v>-1.1322399999999999</v>
      </c>
      <c r="I25" s="8">
        <v>0.91605000000000003</v>
      </c>
      <c r="J25" s="8">
        <v>-1.967E-2</v>
      </c>
      <c r="K25" s="8">
        <v>0.14787</v>
      </c>
    </row>
    <row r="26" spans="1:11" ht="19.899999999999999" customHeight="1">
      <c r="A26" s="9">
        <v>15</v>
      </c>
      <c r="B26" s="8">
        <v>-5.1281999999999996</v>
      </c>
      <c r="C26" s="8">
        <v>0.63756999999999997</v>
      </c>
      <c r="D26" s="8">
        <v>-6.9880000000000003E-3</v>
      </c>
      <c r="E26" s="8">
        <v>0.49536000000000002</v>
      </c>
      <c r="F26" s="1"/>
      <c r="G26" s="9">
        <v>15</v>
      </c>
      <c r="H26" s="8">
        <v>-2.3505500000000001</v>
      </c>
      <c r="I26" s="8">
        <v>0.97319</v>
      </c>
      <c r="J26" s="8">
        <v>-1.477E-2</v>
      </c>
      <c r="K26" s="8">
        <v>9.8799999999999999E-2</v>
      </c>
    </row>
    <row r="27" spans="1:11" ht="19.899999999999999" customHeight="1">
      <c r="A27" s="9">
        <v>15.5</v>
      </c>
      <c r="B27" s="8">
        <v>-4.5091999999999999</v>
      </c>
      <c r="C27" s="8">
        <v>0.68547999999999998</v>
      </c>
      <c r="D27" s="8">
        <v>-5.8630000000000002E-3</v>
      </c>
      <c r="E27" s="8">
        <v>0.42687000000000003</v>
      </c>
      <c r="F27" s="1"/>
      <c r="G27" s="9">
        <v>15.5</v>
      </c>
      <c r="H27" s="8">
        <v>-3.1032600000000001</v>
      </c>
      <c r="I27" s="8">
        <v>1.0151399999999999</v>
      </c>
      <c r="J27" s="8">
        <v>-1.0370000000000001E-2</v>
      </c>
      <c r="K27" s="8">
        <v>5.9089999999999997E-2</v>
      </c>
    </row>
    <row r="28" spans="1:11" ht="19.899999999999999" customHeight="1">
      <c r="A28" s="9">
        <v>16</v>
      </c>
      <c r="B28" s="8">
        <v>-3.9291999999999998</v>
      </c>
      <c r="C28" s="8">
        <v>0.75068999999999997</v>
      </c>
      <c r="D28" s="8">
        <v>-4.7949999999999998E-3</v>
      </c>
      <c r="E28" s="8">
        <v>0.34271000000000001</v>
      </c>
      <c r="F28" s="1"/>
      <c r="G28" s="9">
        <v>16</v>
      </c>
      <c r="H28" s="8">
        <v>-3.1788500000000002</v>
      </c>
      <c r="I28" s="8">
        <v>1.0349600000000001</v>
      </c>
      <c r="J28" s="8">
        <v>-6.5500000000000003E-3</v>
      </c>
      <c r="K28" s="8">
        <v>3.2719999999999999E-2</v>
      </c>
    </row>
    <row r="29" spans="1:11" ht="19.899999999999999" customHeight="1">
      <c r="A29" s="9">
        <v>16.5</v>
      </c>
      <c r="B29" s="8">
        <v>-3.4872999999999998</v>
      </c>
      <c r="C29" s="8">
        <v>0.83374999999999999</v>
      </c>
      <c r="D29" s="8">
        <v>-3.6949999999999999E-3</v>
      </c>
      <c r="E29" s="8">
        <v>0.24231</v>
      </c>
      <c r="F29" s="1"/>
      <c r="G29" s="9">
        <v>16.5</v>
      </c>
      <c r="H29" s="8">
        <v>-2.4165700000000001</v>
      </c>
      <c r="I29" s="8">
        <v>1.02573</v>
      </c>
      <c r="J29" s="8">
        <v>-3.3999999999999998E-3</v>
      </c>
      <c r="K29" s="8">
        <v>2.3640000000000001E-2</v>
      </c>
    </row>
    <row r="30" spans="1:11" ht="19.899999999999999" customHeight="1">
      <c r="A30" s="9">
        <v>17</v>
      </c>
      <c r="B30" s="8">
        <v>-3.2829999999999999</v>
      </c>
      <c r="C30" s="8">
        <v>0.93520000000000003</v>
      </c>
      <c r="D30" s="8">
        <v>-2.47E-3</v>
      </c>
      <c r="E30" s="8">
        <v>0.12509999999999999</v>
      </c>
      <c r="F30" s="1"/>
      <c r="G30" s="9">
        <v>17</v>
      </c>
      <c r="H30" s="8">
        <v>-0.65578999999999998</v>
      </c>
      <c r="I30" s="8">
        <v>0.98053999999999997</v>
      </c>
      <c r="J30" s="8">
        <v>-1E-3</v>
      </c>
      <c r="K30" s="8">
        <v>3.5839999999999997E-2</v>
      </c>
    </row>
    <row r="31" spans="1:11" ht="19.899999999999999" customHeight="1" thickBot="1">
      <c r="A31" s="10">
        <v>17.5</v>
      </c>
      <c r="B31" s="11">
        <v>-3.4156</v>
      </c>
      <c r="C31" s="11">
        <v>1.05558</v>
      </c>
      <c r="D31" s="11">
        <v>-1.0269999999999999E-3</v>
      </c>
      <c r="E31" s="11">
        <v>-9.4999999999999998E-3</v>
      </c>
      <c r="F31" s="1"/>
      <c r="G31" s="10">
        <v>17.5</v>
      </c>
      <c r="H31" s="11">
        <v>2.2642899999999999</v>
      </c>
      <c r="I31" s="11">
        <v>0.89246000000000003</v>
      </c>
      <c r="J31" s="11">
        <v>5.6999999999999998E-4</v>
      </c>
      <c r="K31" s="11">
        <v>7.3270000000000002E-2</v>
      </c>
    </row>
  </sheetData>
  <mergeCells count="8">
    <mergeCell ref="J2:J3"/>
    <mergeCell ref="K2:K3"/>
    <mergeCell ref="B2:B3"/>
    <mergeCell ref="C2:C3"/>
    <mergeCell ref="D2:D3"/>
    <mergeCell ref="E2:E3"/>
    <mergeCell ref="H2:H3"/>
    <mergeCell ref="I2:I3"/>
  </mergeCells>
  <phoneticPr fontId="7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f3c9a1e-b101-42a7-ad08-ebf06174c497">
      <Terms xmlns="http://schemas.microsoft.com/office/infopath/2007/PartnerControls"/>
    </lcf76f155ced4ddcb4097134ff3c332f>
    <TaxCatchAll xmlns="21d761f2-931b-4f2a-af90-835b8c7f28e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0F1333EAE01D458B148FE84EE525C4" ma:contentTypeVersion="18" ma:contentTypeDescription="Criar um novo documento." ma:contentTypeScope="" ma:versionID="c99c2793b0c098e387950bce9882c638">
  <xsd:schema xmlns:xsd="http://www.w3.org/2001/XMLSchema" xmlns:xs="http://www.w3.org/2001/XMLSchema" xmlns:p="http://schemas.microsoft.com/office/2006/metadata/properties" xmlns:ns2="21d761f2-931b-4f2a-af90-835b8c7f28ec" xmlns:ns3="0f3c9a1e-b101-42a7-ad08-ebf06174c497" targetNamespace="http://schemas.microsoft.com/office/2006/metadata/properties" ma:root="true" ma:fieldsID="3c2a29aae83f434a52d605206d24c530" ns2:_="" ns3:_="">
    <xsd:import namespace="21d761f2-931b-4f2a-af90-835b8c7f28ec"/>
    <xsd:import namespace="0f3c9a1e-b101-42a7-ad08-ebf06174c49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d761f2-931b-4f2a-af90-835b8c7f28e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ba2b5ee-138a-4903-adc6-2ad7a6aed349}" ma:internalName="TaxCatchAll" ma:showField="CatchAllData" ma:web="21d761f2-931b-4f2a-af90-835b8c7f28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c9a1e-b101-42a7-ad08-ebf06174c4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m" ma:readOnly="false" ma:fieldId="{5cf76f15-5ced-4ddc-b409-7134ff3c332f}" ma:taxonomyMulti="true" ma:sspId="ac343b87-6d60-4b30-b092-37bfd7bd05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3FCB69-7AEC-4C6A-8F6F-B21F7604E99F}"/>
</file>

<file path=customXml/itemProps2.xml><?xml version="1.0" encoding="utf-8"?>
<ds:datastoreItem xmlns:ds="http://schemas.openxmlformats.org/officeDocument/2006/customXml" ds:itemID="{1E0170C6-0018-4DAC-B8B7-2127D9ACEED0}"/>
</file>

<file path=customXml/itemProps3.xml><?xml version="1.0" encoding="utf-8"?>
<ds:datastoreItem xmlns:ds="http://schemas.openxmlformats.org/officeDocument/2006/customXml" ds:itemID="{DA9BA933-0E4D-4986-A9FA-ADD16061EB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MBP</dc:creator>
  <cp:keywords/>
  <dc:description/>
  <cp:lastModifiedBy>alexandrareis@organideia.com</cp:lastModifiedBy>
  <cp:revision/>
  <dcterms:created xsi:type="dcterms:W3CDTF">2014-12-29T15:13:17Z</dcterms:created>
  <dcterms:modified xsi:type="dcterms:W3CDTF">2026-05-18T13:50:09Z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0x010100270F1333EAE01D458B148FE84EE525C4</vt:lpwstr>
  </property>
  <property fmtid="{D5CDD505-2E9C-101B-9397-08002B2CF9AE}" pid="3" name="MediaServiceImageTags">
    <vt:lpwstr/>
  </property>
</Properties>
</file>